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5\Desktop\"/>
    </mc:Choice>
  </mc:AlternateContent>
  <workbookProtection workbookAlgorithmName="SHA-512" workbookHashValue="lVwBCZtXPeeCgpMoRlOTztNeVkxwsgz2EL+DhO9O+e2d0eWULPzd0GyEKc9DcVlf6oXZ1Mr6TvAFBONVfsfaIQ==" workbookSaltValue="TjC7XM0LbhC0/kkL/JBXZ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<sst xmlns="http://schemas.openxmlformats.org/spreadsheetml/2006/main" count="233" uniqueCount="118">
  <si>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</si>
  <si>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</si>
  <si>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</si>
  <si>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</si>
  <si>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</si>
  <si>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</si>
  <si>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</si>
  <si>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</si>
  <si>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</si>
  <si>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</si>
  <si>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</si>
  <si>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</si>
  <si>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</si>
  <si>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</si>
  <si>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</si>
  <si>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</si>
  <si>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</si>
  <si>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</si>
  <si>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</si>
  <si>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</si>
  <si>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</si>
  <si>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</si>
  <si>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</si>
  <si>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</si>
  <si>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</si>
  <si>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</si>
  <si>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</si>
  <si>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</si>
  <si>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</si>
  <si>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</si>
  <si>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</si>
  <si>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</si>
  <si>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</si>
  <si>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</si>
  <si>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</si>
  <si>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</si>
  <si>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</si>
  <si>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</si>
  <si>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</si>
  <si>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</si>
  <si>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</si>
  <si>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</si>
  <si>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</si>
  <si>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</si>
  <si>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</si>
  <si>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</si>
  <si>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</si>
  <si>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</si>
  <si>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</si>
  <si>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</si>
  <si>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</si>
  <si>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</si>
  <si>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</si>
  <si>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</si>
  <si>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</si>
  <si>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</si>
  <si>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</si>
  <si>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</si>
  <si>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</si>
  <si>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</si>
  <si>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</si>
  <si>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</si>
  <si>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</si>
  <si>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</si>
  <si>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</si>
  <si>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</si>
  <si>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</si>
  <si>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</si>
  <si>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</si>
  <si>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</si>
  <si>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</si>
  <si>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</si>
  <si>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</si>
  <si>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</si>
  <si>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</si>
  <si>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</si>
  <si>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</si>
  <si>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</si>
  <si>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</si>
  <si>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</si>
  <si>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</si>
  <si>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</si>
  <si>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</si>
  <si>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</si>
  <si>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</si>
  <si>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</si>
  <si>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</si>
  <si>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</si>
  <si>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</si>
  <si>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</si>
  <si>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</si>
  <si>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</si>
  <si>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</si>
  <si>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</si>
  <si>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</si>
  <si>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</si>
  <si>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</si>
  <si>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七宗町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</si>
  <si>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</si>
  <si>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</si>
  <si>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</si>
  <si>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</si>
  <si>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</si>
  <si>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</si>
  <si>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</si>
  <si>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</si>
  <si>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</si>
  <si>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</si>
  <si>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</si>
  <si>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</si>
  <si>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</si>
  <si>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</si>
  <si>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</si>
  <si>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</si>
  <si>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</si>
  <si>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については、各年度毎に実施した浄水場等の改修内容に伴い率の変動は見られ、ここ数年は改善傾向にあった。令和元年度に消費税法の改正に伴う料金改定を行い改善を図ったが、さらに料金回収率を高め、必要に応じて料金の見直しを含め、更なる改善をしていく必要がある。
　簡易水道の普及率は高く、一部給水区域外を除き水道は町内全域に普及しており、今後、給水人口の減少に伴い使用水量の減少による料金収入の減少と反して、維持管理費、平成30年度から始まっている管路の更新事業に伴う起債額の増加が懸念され、今後とも一般会計からの繰入金増加の懸念があり、収支比率の減少並びに企業債残高対給水収益比率は増加することが想定される。
　施設整備について、老朽化した管路の耐震化更新事業が中心となる。ただし、長期計画となるため、管路の更新事業を進めつつ、現状では漏水箇所の補修により有収率を高め、各施設を効率よく稼働させながら、管路の早期更新を行う必要がある。
　また、収入減少に伴い、今まで以上に支出を抑制や、料金改定についても、管路の維持や更新事業などに適正な料金となるように、計画的に見直し（検討）、全体としての経営改善を行い、新たな資金確保も検討する必要がある。            
</t>
    <rPh sb="203" eb="204">
      <t>ハン</t>
    </rPh>
    <rPh sb="244" eb="246">
      <t>ケネン</t>
    </rPh>
    <rPh sb="249" eb="251">
      <t>コンゴ</t>
    </rPh>
    <rPh sb="266" eb="268">
      <t>ケネン</t>
    </rPh>
    <rPh sb="460" eb="462">
      <t>イジ</t>
    </rPh>
    <rPh sb="490" eb="492">
      <t>ケントウ</t>
    </rPh>
    <phoneticPr fontId="4"/>
  </si>
  <si>
    <t xml:space="preserve">  今後も料金収入の減少が見込まれるため、より一層の費用縮減及び一層効率の良い施設運転並びに有収率の向上に努める必要がある。
　併せて計画的な老朽化した施設、管路の更新が必要であるが、資材の不足や納期遅延、人件費等の高騰による工事費の大幅な増加もあり、更新時期の変更や延長などを慎重な検討をし整備を図る。
　平成28年度に作成した経営戦略を基に健全な経営を目指し、将来にわたり安定的な事業を実施していく為、確実かつ適正な内容改定に努める。また、地方公営企業法の適用などにも着手しており、経営状況をより把握しながら、持続可能な経営を確保を図る。</t>
    <rPh sb="30" eb="31">
      <t>オヨ</t>
    </rPh>
    <rPh sb="32" eb="34">
      <t>イッソウ</t>
    </rPh>
    <rPh sb="64" eb="65">
      <t>アワ</t>
    </rPh>
    <rPh sb="71" eb="74">
      <t>ロウキュウカ</t>
    </rPh>
    <rPh sb="92" eb="94">
      <t>シザイ</t>
    </rPh>
    <rPh sb="95" eb="97">
      <t>フソク</t>
    </rPh>
    <rPh sb="98" eb="100">
      <t>ノウキ</t>
    </rPh>
    <rPh sb="100" eb="102">
      <t>チエン</t>
    </rPh>
    <rPh sb="103" eb="106">
      <t>ジンケンヒ</t>
    </rPh>
    <rPh sb="106" eb="107">
      <t>トウ</t>
    </rPh>
    <rPh sb="108" eb="110">
      <t>コウトウ</t>
    </rPh>
    <rPh sb="113" eb="115">
      <t>コウジ</t>
    </rPh>
    <rPh sb="115" eb="116">
      <t>ヒ</t>
    </rPh>
    <rPh sb="117" eb="119">
      <t>オオハバ</t>
    </rPh>
    <rPh sb="120" eb="122">
      <t>ゾウカ</t>
    </rPh>
    <rPh sb="131" eb="133">
      <t>ヘンコウ</t>
    </rPh>
    <rPh sb="139" eb="141">
      <t>シンチョウ</t>
    </rPh>
    <rPh sb="142" eb="144">
      <t>ケントウ</t>
    </rPh>
    <rPh sb="149" eb="150">
      <t>ハカ</t>
    </rPh>
    <rPh sb="201" eb="202">
      <t>タメ</t>
    </rPh>
    <rPh sb="203" eb="205">
      <t>カクジツ</t>
    </rPh>
    <rPh sb="207" eb="209">
      <t>テキセイ</t>
    </rPh>
    <rPh sb="215" eb="216">
      <t>ツト</t>
    </rPh>
    <rPh sb="268" eb="269">
      <t>ハカ</t>
    </rPh>
    <phoneticPr fontId="4"/>
  </si>
  <si>
    <t xml:space="preserve">  施設については、平成29年度までに浄水場施設の改修を終えている。
　管路については、布設から40年以上経過する管路が年々増加していく為、配水管等の老朽化による漏水が、現状より増加する事が想定（懸念）される。
　更新計画に基づき、重要拠点・基幹管路を中心に耐震管への布設替えを適切に進める事により、漏水箇所を減少させて、有収水量、施設利用率を向上させるためにも、老朽管路の更新を進める。</t>
    <rPh sb="60" eb="62">
      <t>ネンネン</t>
    </rPh>
    <rPh sb="68" eb="69">
      <t>タメ</t>
    </rPh>
    <rPh sb="73" eb="74">
      <t>トウ</t>
    </rPh>
    <rPh sb="85" eb="87">
      <t>ゲンジョウ</t>
    </rPh>
    <rPh sb="89" eb="91">
      <t>ゾウカ</t>
    </rPh>
    <rPh sb="93" eb="94">
      <t>コト</t>
    </rPh>
    <rPh sb="98" eb="100">
      <t>ケネン</t>
    </rPh>
    <rPh sb="145" eb="146">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</si>
</sst>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0.5</c:v>
                </c:pt>
                <c:pt idx="2">
                  <c:v>0.28999999999999998</c:v>
                </c:pt>
                <c:pt idx="3">
                  <c:v>1.49</c:v>
                </c:pt>
                <c:pt idx="4">
                  <c:v>0.83</c:v>
                </c:pt>
              </c:numCache>
            </c:numRef>
          </c:val>
          <c:extLst>
            <c:ext xmlns:c16="http://schemas.microsoft.com/office/drawing/2014/chart" uri="{C3380CC4-5D6E-409C-BE32-E72D297353CC}">
              <c16:uniqueId val="{00000000-76F9-475E-8C48-AF476934E3B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76F9-475E-8C48-AF476934E3B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65.59</c:v>
                </c:pt>
                <c:pt idx="1">
                  <c:v>64.38</c:v>
                </c:pt>
                <c:pt idx="2">
                  <c:v>63.83</c:v>
                </c:pt>
                <c:pt idx="3">
                  <c:v>66.52</c:v>
                </c:pt>
                <c:pt idx="4">
                  <c:v>65.47</c:v>
                </c:pt>
              </c:numCache>
            </c:numRef>
          </c:val>
          <c:extLst>
            <c:ext xmlns:c16="http://schemas.microsoft.com/office/drawing/2014/chart" uri="{C3380CC4-5D6E-409C-BE32-E72D297353CC}">
              <c16:uniqueId val="{00000000-158B-4D9C-B220-47FDE66D262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158B-4D9C-B220-47FDE66D262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72.89</c:v>
                </c:pt>
                <c:pt idx="1">
                  <c:v>72.86</c:v>
                </c:pt>
                <c:pt idx="2">
                  <c:v>72.23</c:v>
                </c:pt>
                <c:pt idx="3">
                  <c:v>68.63</c:v>
                </c:pt>
                <c:pt idx="4">
                  <c:v>67.61</c:v>
                </c:pt>
              </c:numCache>
            </c:numRef>
          </c:val>
          <c:extLst>
            <c:ext xmlns:c16="http://schemas.microsoft.com/office/drawing/2014/chart" uri="{C3380CC4-5D6E-409C-BE32-E72D297353CC}">
              <c16:uniqueId val="{00000000-2516-4B20-8151-502A39C0B6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516-4B20-8151-502A39C0B6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89.47</c:v>
                </c:pt>
                <c:pt idx="1">
                  <c:v>93.42</c:v>
                </c:pt>
                <c:pt idx="2">
                  <c:v>69.56</c:v>
                </c:pt>
                <c:pt idx="3">
                  <c:v>65.239999999999995</c:v>
                </c:pt>
                <c:pt idx="4">
                  <c:v>69.040000000000006</c:v>
                </c:pt>
              </c:numCache>
            </c:numRef>
          </c:val>
          <c:extLst>
            <c:ext xmlns:c16="http://schemas.microsoft.com/office/drawing/2014/chart" uri="{C3380CC4-5D6E-409C-BE32-E72D297353CC}">
              <c16:uniqueId val="{00000000-4742-4198-9760-7B6E7036CA7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742-4198-9760-7B6E7036CA7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B1-418E-8CE6-F077BC0B455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1-418E-8CE6-F077BC0B455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3-42E1-926A-A180ECCD566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3-42E1-926A-A180ECCD566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1-4240-9C28-F8F0D6D2EA3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1-4240-9C28-F8F0D6D2EA3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9-43CA-96A0-7EF2F1A1615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9-43CA-96A0-7EF2F1A1615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808.22</c:v>
                </c:pt>
                <c:pt idx="1">
                  <c:v>825.39</c:v>
                </c:pt>
                <c:pt idx="2">
                  <c:v>823.28</c:v>
                </c:pt>
                <c:pt idx="3">
                  <c:v>1035.9100000000001</c:v>
                </c:pt>
                <c:pt idx="4">
                  <c:v>1159.8499999999999</c:v>
                </c:pt>
              </c:numCache>
            </c:numRef>
          </c:val>
          <c:extLst>
            <c:ext xmlns:c16="http://schemas.microsoft.com/office/drawing/2014/chart" uri="{C3380CC4-5D6E-409C-BE32-E72D297353CC}">
              <c16:uniqueId val="{00000000-5650-4AB5-AC35-089A415CC37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5650-4AB5-AC35-089A415CC37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82.8</c:v>
                </c:pt>
                <c:pt idx="1">
                  <c:v>85.53</c:v>
                </c:pt>
                <c:pt idx="2">
                  <c:v>66.52</c:v>
                </c:pt>
                <c:pt idx="3">
                  <c:v>53.38</c:v>
                </c:pt>
                <c:pt idx="4">
                  <c:v>52.63</c:v>
                </c:pt>
              </c:numCache>
            </c:numRef>
          </c:val>
          <c:extLst>
            <c:ext xmlns:c16="http://schemas.microsoft.com/office/drawing/2014/chart" uri="{C3380CC4-5D6E-409C-BE32-E72D297353CC}">
              <c16:uniqueId val="{00000000-A2A0-4CF8-9D94-9BAAE2E4E60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A2A0-4CF8-9D94-9BAAE2E4E60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277.2</c:v>
                </c:pt>
                <c:pt idx="1">
                  <c:v>271.64999999999998</c:v>
                </c:pt>
                <c:pt idx="2">
                  <c:v>350.96</c:v>
                </c:pt>
                <c:pt idx="3">
                  <c:v>376.44</c:v>
                </c:pt>
                <c:pt idx="4">
                  <c:v>383.29</c:v>
                </c:pt>
              </c:numCache>
            </c:numRef>
          </c:val>
          <c:extLst>
            <c:ext xmlns:c16="http://schemas.microsoft.com/office/drawing/2014/chart" uri="{C3380CC4-5D6E-409C-BE32-E72D297353CC}">
              <c16:uniqueId val="{00000000-6102-414F-B4C4-EE41568E52E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6102-414F-B4C4-EE41568E52E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3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岐阜県　七宗町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54">
        <f>データ!$R$6</f>
        <v>3511</v>
      </c>
      <c r="AM8" s="54"/>
      <c r="AN8" s="54"/>
      <c r="AO8" s="54"/>
      <c r="AP8" s="54"/>
      <c r="AQ8" s="54"/>
      <c r="AR8" s="54"/>
      <c r="AS8" s="54"/>
      <c r="AT8" s="44">
        <f>データ!$S$6</f>
        <v>90.47</v>
      </c>
      <c r="AU8" s="44"/>
      <c r="AV8" s="44"/>
      <c r="AW8" s="44"/>
      <c r="AX8" s="44"/>
      <c r="AY8" s="44"/>
      <c r="AZ8" s="44"/>
      <c r="BA8" s="44"/>
      <c r="BB8" s="44">
        <f>データ!$T$6</f>
        <v>38.81</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99.34</v>
      </c>
      <c r="Q10" s="44"/>
      <c r="R10" s="44"/>
      <c r="S10" s="44"/>
      <c r="T10" s="44"/>
      <c r="U10" s="44"/>
      <c r="V10" s="44"/>
      <c r="W10" s="54">
        <f>データ!$Q$6</f>
        <v>4077</v>
      </c>
      <c r="X10" s="54"/>
      <c r="Y10" s="54"/>
      <c r="Z10" s="54"/>
      <c r="AA10" s="54"/>
      <c r="AB10" s="54"/>
      <c r="AC10" s="54"/>
      <c r="AD10" s="2"/>
      <c r="AE10" s="2"/>
      <c r="AF10" s="2"/>
      <c r="AG10" s="2"/>
      <c r="AH10" s="2"/>
      <c r="AI10" s="2"/>
      <c r="AJ10" s="2"/>
      <c r="AK10" s="2"/>
      <c r="AL10" s="54">
        <f>データ!$U$6</f>
        <v>3438</v>
      </c>
      <c r="AM10" s="54"/>
      <c r="AN10" s="54"/>
      <c r="AO10" s="54"/>
      <c r="AP10" s="54"/>
      <c r="AQ10" s="54"/>
      <c r="AR10" s="54"/>
      <c r="AS10" s="54"/>
      <c r="AT10" s="44">
        <f>データ!$V$6</f>
        <v>6.75</v>
      </c>
      <c r="AU10" s="44"/>
      <c r="AV10" s="44"/>
      <c r="AW10" s="44"/>
      <c r="AX10" s="44"/>
      <c r="AY10" s="44"/>
      <c r="AZ10" s="44"/>
      <c r="BA10" s="44"/>
      <c r="BB10" s="44">
        <f>データ!$W$6</f>
        <v>509.33</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42</v>
      </c>
      <c r="O85" s="13" t="str">
        <f>データ!EN6</f>
        <v>【0.58】</v>
      </c>
    </row>
  </sheetData>
  <sheetProtection algorithmName="SHA-512" hashValue="VtkIDjJnTCN48CKzUs88Mpfx2PDF/UCq31Lgc3GRBUIdOklh8VYqCBqZpsFrtHow19DFVVb1I+x0vkOmLNmgLw==" saltValue="S5FrgeEGttDqv5U3A2x/R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1" t="s">
        <v>53</v>
      </c>
      <c r="I3" s="72"/>
      <c r="J3" s="72"/>
      <c r="K3" s="72"/>
      <c r="L3" s="72"/>
      <c r="M3" s="72"/>
      <c r="N3" s="72"/>
      <c r="O3" s="72"/>
      <c r="P3" s="72"/>
      <c r="Q3" s="72"/>
      <c r="R3" s="72"/>
      <c r="S3" s="72"/>
      <c r="T3" s="72"/>
      <c r="U3" s="72"/>
      <c r="V3" s="72"/>
      <c r="W3" s="73"/>
      <c r="X3" s="77" t="s">
        <v>54</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55</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56</v>
      </c>
      <c r="B4" s="17"/>
      <c r="C4" s="17"/>
      <c r="D4" s="17"/>
      <c r="E4" s="17"/>
      <c r="F4" s="17"/>
      <c r="G4" s="17"/>
      <c r="H4" s="74"/>
      <c r="I4" s="75"/>
      <c r="J4" s="75"/>
      <c r="K4" s="75"/>
      <c r="L4" s="75"/>
      <c r="M4" s="75"/>
      <c r="N4" s="75"/>
      <c r="O4" s="75"/>
      <c r="P4" s="75"/>
      <c r="Q4" s="75"/>
      <c r="R4" s="75"/>
      <c r="S4" s="75"/>
      <c r="T4" s="75"/>
      <c r="U4" s="75"/>
      <c r="V4" s="75"/>
      <c r="W4" s="76"/>
      <c r="X4" s="70" t="s">
        <v>57</v>
      </c>
      <c r="Y4" s="70"/>
      <c r="Z4" s="70"/>
      <c r="AA4" s="70"/>
      <c r="AB4" s="70"/>
      <c r="AC4" s="70"/>
      <c r="AD4" s="70"/>
      <c r="AE4" s="70"/>
      <c r="AF4" s="70"/>
      <c r="AG4" s="70"/>
      <c r="AH4" s="70"/>
      <c r="AI4" s="70" t="s">
        <v>58</v>
      </c>
      <c r="AJ4" s="70"/>
      <c r="AK4" s="70"/>
      <c r="AL4" s="70"/>
      <c r="AM4" s="70"/>
      <c r="AN4" s="70"/>
      <c r="AO4" s="70"/>
      <c r="AP4" s="70"/>
      <c r="AQ4" s="70"/>
      <c r="AR4" s="70"/>
      <c r="AS4" s="70"/>
      <c r="AT4" s="70" t="s">
        <v>59</v>
      </c>
      <c r="AU4" s="70"/>
      <c r="AV4" s="70"/>
      <c r="AW4" s="70"/>
      <c r="AX4" s="70"/>
      <c r="AY4" s="70"/>
      <c r="AZ4" s="70"/>
      <c r="BA4" s="70"/>
      <c r="BB4" s="70"/>
      <c r="BC4" s="70"/>
      <c r="BD4" s="70"/>
      <c r="BE4" s="70" t="s">
        <v>60</v>
      </c>
      <c r="BF4" s="70"/>
      <c r="BG4" s="70"/>
      <c r="BH4" s="70"/>
      <c r="BI4" s="70"/>
      <c r="BJ4" s="70"/>
      <c r="BK4" s="70"/>
      <c r="BL4" s="70"/>
      <c r="BM4" s="70"/>
      <c r="BN4" s="70"/>
      <c r="BO4" s="70"/>
      <c r="BP4" s="70" t="s">
        <v>61</v>
      </c>
      <c r="BQ4" s="70"/>
      <c r="BR4" s="70"/>
      <c r="BS4" s="70"/>
      <c r="BT4" s="70"/>
      <c r="BU4" s="70"/>
      <c r="BV4" s="70"/>
      <c r="BW4" s="70"/>
      <c r="BX4" s="70"/>
      <c r="BY4" s="70"/>
      <c r="BZ4" s="70"/>
      <c r="CA4" s="70" t="s">
        <v>62</v>
      </c>
      <c r="CB4" s="70"/>
      <c r="CC4" s="70"/>
      <c r="CD4" s="70"/>
      <c r="CE4" s="70"/>
      <c r="CF4" s="70"/>
      <c r="CG4" s="70"/>
      <c r="CH4" s="70"/>
      <c r="CI4" s="70"/>
      <c r="CJ4" s="70"/>
      <c r="CK4" s="70"/>
      <c r="CL4" s="70" t="s">
        <v>63</v>
      </c>
      <c r="CM4" s="70"/>
      <c r="CN4" s="70"/>
      <c r="CO4" s="70"/>
      <c r="CP4" s="70"/>
      <c r="CQ4" s="70"/>
      <c r="CR4" s="70"/>
      <c r="CS4" s="70"/>
      <c r="CT4" s="70"/>
      <c r="CU4" s="70"/>
      <c r="CV4" s="70"/>
      <c r="CW4" s="70" t="s">
        <v>64</v>
      </c>
      <c r="CX4" s="70"/>
      <c r="CY4" s="70"/>
      <c r="CZ4" s="70"/>
      <c r="DA4" s="70"/>
      <c r="DB4" s="70"/>
      <c r="DC4" s="70"/>
      <c r="DD4" s="70"/>
      <c r="DE4" s="70"/>
      <c r="DF4" s="70"/>
      <c r="DG4" s="70"/>
      <c r="DH4" s="70" t="s">
        <v>65</v>
      </c>
      <c r="DI4" s="70"/>
      <c r="DJ4" s="70"/>
      <c r="DK4" s="70"/>
      <c r="DL4" s="70"/>
      <c r="DM4" s="70"/>
      <c r="DN4" s="70"/>
      <c r="DO4" s="70"/>
      <c r="DP4" s="70"/>
      <c r="DQ4" s="70"/>
      <c r="DR4" s="70"/>
      <c r="DS4" s="70" t="s">
        <v>66</v>
      </c>
      <c r="DT4" s="70"/>
      <c r="DU4" s="70"/>
      <c r="DV4" s="70"/>
      <c r="DW4" s="70"/>
      <c r="DX4" s="70"/>
      <c r="DY4" s="70"/>
      <c r="DZ4" s="70"/>
      <c r="EA4" s="70"/>
      <c r="EB4" s="70"/>
      <c r="EC4" s="70"/>
      <c r="ED4" s="70" t="s">
        <v>67</v>
      </c>
      <c r="EE4" s="70"/>
      <c r="EF4" s="70"/>
      <c r="EG4" s="70"/>
      <c r="EH4" s="70"/>
      <c r="EI4" s="70"/>
      <c r="EJ4" s="70"/>
      <c r="EK4" s="70"/>
      <c r="EL4" s="70"/>
      <c r="EM4" s="70"/>
      <c r="EN4" s="70"/>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215040</v>
      </c>
      <c r="D6" s="20">
        <f t="shared" si="3"/>
        <v>47</v>
      </c>
      <c r="E6" s="20">
        <f t="shared" si="3"/>
        <v>1</v>
      </c>
      <c r="F6" s="20">
        <f t="shared" si="3"/>
        <v>0</v>
      </c>
      <c r="G6" s="20">
        <f t="shared" si="3"/>
        <v>0</v>
      </c>
      <c r="H6" s="20" t="str">
        <f t="shared" si="3"/>
        <v>岐阜県　七宗町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99.34</v>
      </c>
      <c r="Q6" s="21">
        <f t="shared" si="3"/>
        <v>4077</v>
      </c>
      <c r="R6" s="21">
        <f t="shared" si="3"/>
        <v>3511</v>
      </c>
      <c r="S6" s="21">
        <f t="shared" si="3"/>
        <v>90.47</v>
      </c>
      <c r="T6" s="21">
        <f t="shared" si="3"/>
        <v>38.81</v>
      </c>
      <c r="U6" s="21">
        <f t="shared" si="3"/>
        <v>3438</v>
      </c>
      <c r="V6" s="21">
        <f t="shared" si="3"/>
        <v>6.75</v>
      </c>
      <c r="W6" s="21">
        <f t="shared" si="3"/>
        <v>509.33</v>
      </c>
      <c r="X6" s="22">
        <f>IF(X7="",NA(),X7)</f>
        <v>89.47</v>
      </c>
      <c r="Y6" s="22">
        <f t="shared" ref="Y6:AG6" si="4">IF(Y7="",NA(),Y7)</f>
        <v>93.42</v>
      </c>
      <c r="Z6" s="22">
        <f t="shared" si="4"/>
        <v>69.56</v>
      </c>
      <c r="AA6" s="22">
        <f t="shared" si="4"/>
        <v>65.239999999999995</v>
      </c>
      <c r="AB6" s="22">
        <f t="shared" si="4"/>
        <v>69.040000000000006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808.22</v>
      </c>
      <c r="BF6" s="22">
        <f t="shared" ref="BF6:BN6" si="7">IF(BF7="",NA(),BF7)</f>
        <v>825.39</v>
      </c>
      <c r="BG6" s="22">
        <f t="shared" si="7"/>
        <v>823.28</v>
      </c>
      <c r="BH6" s="22">
        <f t="shared" si="7"/>
        <v>1035.9100000000001</v>
      </c>
      <c r="BI6" s="22">
        <f t="shared" si="7"/>
        <v>1159.8499999999999</v>
      </c>
      <c r="BJ6" s="22">
        <f t="shared" si="7"/>
        <v>1061.58</v>
      </c>
      <c r="BK6" s="22">
        <f t="shared" si="7"/>
        <v>1007.7</v>
      </c>
      <c r="BL6" s="22">
        <f t="shared" si="7"/>
        <v>1018.52</v>
      </c>
      <c r="BM6" s="22">
        <f t="shared" si="7"/>
        <v>949.61</v>
      </c>
      <c r="BN6" s="22">
        <f t="shared" si="7"/>
        <v>918.84</v>
      </c>
      <c r="BO6" s="21" t="str">
        <f>IF(BO7="","",IF(BO7="-","【-】","【"&amp;SUBSTITUTE(TEXT(BO7,"#,##0.00"),"-","△")&amp;"】"))</f>
        <v>【940.88】</v>
      </c>
      <c r="BP6" s="22">
        <f>IF(BP7="",NA(),BP7)</f>
        <v>82.8</v>
      </c>
      <c r="BQ6" s="22">
        <f t="shared" ref="BQ6:BY6" si="8">IF(BQ7="",NA(),BQ7)</f>
        <v>85.53</v>
      </c>
      <c r="BR6" s="22">
        <f t="shared" si="8"/>
        <v>66.52</v>
      </c>
      <c r="BS6" s="22">
        <f t="shared" si="8"/>
        <v>53.38</v>
      </c>
      <c r="BT6" s="22">
        <f t="shared" si="8"/>
        <v>52.63</v>
      </c>
      <c r="BU6" s="22">
        <f t="shared" si="8"/>
        <v>58.52</v>
      </c>
      <c r="BV6" s="22">
        <f t="shared" si="8"/>
        <v>59.22</v>
      </c>
      <c r="BW6" s="22">
        <f t="shared" si="8"/>
        <v>58.79</v>
      </c>
      <c r="BX6" s="22">
        <f t="shared" si="8"/>
        <v>58.41</v>
      </c>
      <c r="BY6" s="22">
        <f t="shared" si="8"/>
        <v>58.27</v>
      </c>
      <c r="BZ6" s="21" t="str">
        <f>IF(BZ7="","",IF(BZ7="-","【-】","【"&amp;SUBSTITUTE(TEXT(BZ7,"#,##0.00"),"-","△")&amp;"】"))</f>
        <v>【54.59】</v>
      </c>
      <c r="CA6" s="22">
        <f>IF(CA7="",NA(),CA7)</f>
        <v>277.2</v>
      </c>
      <c r="CB6" s="22">
        <f t="shared" ref="CB6:CJ6" si="9">IF(CB7="",NA(),CB7)</f>
        <v>271.64999999999998</v>
      </c>
      <c r="CC6" s="22">
        <f t="shared" si="9"/>
        <v>350.96</v>
      </c>
      <c r="CD6" s="22">
        <f t="shared" si="9"/>
        <v>376.44</v>
      </c>
      <c r="CE6" s="22">
        <f t="shared" si="9"/>
        <v>383.29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65.59</v>
      </c>
      <c r="CM6" s="22">
        <f t="shared" ref="CM6:CU6" si="10">IF(CM7="",NA(),CM7)</f>
        <v>64.38</v>
      </c>
      <c r="CN6" s="22">
        <f t="shared" si="10"/>
        <v>63.83</v>
      </c>
      <c r="CO6" s="22">
        <f t="shared" si="10"/>
        <v>66.52</v>
      </c>
      <c r="CP6" s="22">
        <f t="shared" si="10"/>
        <v>65.47</v>
      </c>
      <c r="CQ6" s="22">
        <f t="shared" si="10"/>
        <v>57.3</v>
      </c>
      <c r="CR6" s="22">
        <f t="shared" si="10"/>
        <v>56.76</v>
      </c>
      <c r="CS6" s="22">
        <f t="shared" si="10"/>
        <v>56.04</v>
      </c>
      <c r="CT6" s="22">
        <f t="shared" si="10"/>
        <v>58.52</v>
      </c>
      <c r="CU6" s="22">
        <f t="shared" si="10"/>
        <v>58.88</v>
      </c>
      <c r="CV6" s="21" t="str">
        <f>IF(CV7="","",IF(CV7="-","【-】","【"&amp;SUBSTITUTE(TEXT(CV7,"#,##0.00"),"-","△")&amp;"】"))</f>
        <v>【56.42】</v>
      </c>
      <c r="CW6" s="22">
        <f>IF(CW7="",NA(),CW7)</f>
        <v>72.89</v>
      </c>
      <c r="CX6" s="22">
        <f t="shared" ref="CX6:DF6" si="11">IF(CX7="",NA(),CX7)</f>
        <v>72.86</v>
      </c>
      <c r="CY6" s="22">
        <f t="shared" si="11"/>
        <v>72.23</v>
      </c>
      <c r="CZ6" s="22">
        <f t="shared" si="11"/>
        <v>68.63</v>
      </c>
      <c r="DA6" s="22">
        <f t="shared" si="11"/>
        <v>67.61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0.5</v>
      </c>
      <c r="EF6" s="22">
        <f t="shared" si="14"/>
        <v>0.28999999999999998</v>
      </c>
      <c r="EG6" s="22">
        <f t="shared" si="14"/>
        <v>1.49</v>
      </c>
      <c r="EH6" s="22">
        <f t="shared" si="14"/>
        <v>0.83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215040</v>
      </c>
      <c r="D7" s="24">
        <v>47</v>
      </c>
      <c r="E7" s="24">
        <v>1</v>
      </c>
      <c r="F7" s="24">
        <v>0</v>
      </c>
      <c r="G7" s="24">
        <v>0</v>
      </c>
      <c r="H7" s="24" t="s">
        <v>97</v>
      </c>
      <c r="I7" s="24" t="s">
        <v>98</v>
      </c>
      <c r="J7" s="24" t="s">
        <v>99</v>
      </c>
      <c r="K7" s="24" t="s">
        <v>100</v>
      </c>
      <c r="L7" s="24" t="s">
        <v>101</v>
      </c>
      <c r="M7" s="24" t="s">
        <v>102</v>
      </c>
      <c r="N7" s="25" t="s">
        <v>103</v>
      </c>
      <c r="O7" s="25" t="s">
        <v>104</v>
      </c>
      <c r="P7" s="25">
        <v>99.34</v>
      </c>
      <c r="Q7" s="25">
        <v>4077</v>
      </c>
      <c r="R7" s="25">
        <v>3511</v>
      </c>
      <c r="S7" s="25">
        <v>90.47</v>
      </c>
      <c r="T7" s="25">
        <v>38.81</v>
      </c>
      <c r="U7" s="25">
        <v>3438</v>
      </c>
      <c r="V7" s="25">
        <v>6.75</v>
      </c>
      <c r="W7" s="25">
        <v>509.33</v>
      </c>
      <c r="X7" s="25">
        <v>89.47</v>
      </c>
      <c r="Y7" s="25">
        <v>93.42</v>
      </c>
      <c r="Z7" s="25">
        <v>69.56</v>
      </c>
      <c r="AA7" s="25">
        <v>65.239999999999995</v>
      </c>
      <c r="AB7" s="25">
        <v>69.040000000000006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808.22</v>
      </c>
      <c r="BF7" s="25">
        <v>825.39</v>
      </c>
      <c r="BG7" s="25">
        <v>823.28</v>
      </c>
      <c r="BH7" s="25">
        <v>1035.9100000000001</v>
      </c>
      <c r="BI7" s="25">
        <v>1159.8499999999999</v>
      </c>
      <c r="BJ7" s="25">
        <v>1061.58</v>
      </c>
      <c r="BK7" s="25">
        <v>1007.7</v>
      </c>
      <c r="BL7" s="25">
        <v>1018.52</v>
      </c>
      <c r="BM7" s="25">
        <v>949.61</v>
      </c>
      <c r="BN7" s="25">
        <v>918.84</v>
      </c>
      <c r="BO7" s="25">
        <v>940.88</v>
      </c>
      <c r="BP7" s="25">
        <v>82.8</v>
      </c>
      <c r="BQ7" s="25">
        <v>85.53</v>
      </c>
      <c r="BR7" s="25">
        <v>66.52</v>
      </c>
      <c r="BS7" s="25">
        <v>53.38</v>
      </c>
      <c r="BT7" s="25">
        <v>52.63</v>
      </c>
      <c r="BU7" s="25">
        <v>58.52</v>
      </c>
      <c r="BV7" s="25">
        <v>59.22</v>
      </c>
      <c r="BW7" s="25">
        <v>58.79</v>
      </c>
      <c r="BX7" s="25">
        <v>58.41</v>
      </c>
      <c r="BY7" s="25">
        <v>58.27</v>
      </c>
      <c r="BZ7" s="25">
        <v>54.59</v>
      </c>
      <c r="CA7" s="25">
        <v>277.2</v>
      </c>
      <c r="CB7" s="25">
        <v>271.64999999999998</v>
      </c>
      <c r="CC7" s="25">
        <v>350.96</v>
      </c>
      <c r="CD7" s="25">
        <v>376.44</v>
      </c>
      <c r="CE7" s="25">
        <v>383.29</v>
      </c>
      <c r="CF7" s="25">
        <v>296.3</v>
      </c>
      <c r="CG7" s="25">
        <v>292.89999999999998</v>
      </c>
      <c r="CH7" s="25">
        <v>298.25</v>
      </c>
      <c r="CI7" s="25">
        <v>303.27999999999997</v>
      </c>
      <c r="CJ7" s="25">
        <v>303.81</v>
      </c>
      <c r="CK7" s="25">
        <v>301.2</v>
      </c>
      <c r="CL7" s="25">
        <v>65.59</v>
      </c>
      <c r="CM7" s="25">
        <v>64.38</v>
      </c>
      <c r="CN7" s="25">
        <v>63.83</v>
      </c>
      <c r="CO7" s="25">
        <v>66.52</v>
      </c>
      <c r="CP7" s="25">
        <v>65.47</v>
      </c>
      <c r="CQ7" s="25">
        <v>57.3</v>
      </c>
      <c r="CR7" s="25">
        <v>56.76</v>
      </c>
      <c r="CS7" s="25">
        <v>56.04</v>
      </c>
      <c r="CT7" s="25">
        <v>58.52</v>
      </c>
      <c r="CU7" s="25">
        <v>58.88</v>
      </c>
      <c r="CV7" s="25">
        <v>56.42</v>
      </c>
      <c r="CW7" s="25">
        <v>72.89</v>
      </c>
      <c r="CX7" s="25">
        <v>72.86</v>
      </c>
      <c r="CY7" s="25">
        <v>72.23</v>
      </c>
      <c r="CZ7" s="25">
        <v>68.63</v>
      </c>
      <c r="DA7" s="25">
        <v>67.61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0.5</v>
      </c>
      <c r="EF7" s="25">
        <v>0.28999999999999998</v>
      </c>
      <c r="EG7" s="25">
        <v>1.49</v>
      </c>
      <c r="EH7" s="25">
        <v>0.83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2023-01-13T01:13:03Z</cp:lastPrinted>
  <dcterms:created xsi:type="dcterms:W3CDTF">2022-12-01T01:10:28Z</dcterms:created>
  <dcterms:modified xsi:type="dcterms:W3CDTF">2023-01-13T01:13:39Z</dcterms:modified>
  <cp:category/>
</cp:coreProperties>
</file>